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Area" localSheetId="0">'Φύλλο1'!$A$1:$AO$34</definedName>
  </definedNames>
  <calcPr fullCalcOnLoad="1"/>
</workbook>
</file>

<file path=xl/sharedStrings.xml><?xml version="1.0" encoding="utf-8"?>
<sst xmlns="http://schemas.openxmlformats.org/spreadsheetml/2006/main" count="80" uniqueCount="61">
  <si>
    <t>ΕΚΛΟΓΕΣ Π.Σ.Δ.Μ.-Η. 17-05-2009
ΑΝΑΛΥΤΙΚΟΣ ΠΙΝΑΚΑΣ ΑΠΟΤΕΛΕΣΜΑΤΩΝ</t>
  </si>
  <si>
    <t>ΚΑΛΠΗ 1</t>
  </si>
  <si>
    <t>ΚΑΛΠΗ 2</t>
  </si>
  <si>
    <t>ΚΑΛΠΗ 3</t>
  </si>
  <si>
    <t>ΑΘΗΝΑΣ</t>
  </si>
  <si>
    <t>ΘΕΣ/ΝΙΚΗ</t>
  </si>
  <si>
    <t>ΚΟΖΑΝΗ</t>
  </si>
  <si>
    <t>ΒΕΡΟΙΑ</t>
  </si>
  <si>
    <t>ΕΔΕΣΣΑ</t>
  </si>
  <si>
    <t>ΞΑΝΘΗ</t>
  </si>
  <si>
    <t>ΚΑΒΑΛΑ</t>
  </si>
  <si>
    <t>ΚΑΤΕΡΙΝΗ</t>
  </si>
  <si>
    <t>ΤΡΙΠΟΛΗ</t>
  </si>
  <si>
    <t>ΔΡΑΜΑ</t>
  </si>
  <si>
    <t>ΣΕΡΡΕΣ</t>
  </si>
  <si>
    <t>ΑΛΕΞ/ΠΟΛΗ</t>
  </si>
  <si>
    <t>ΚΟΜΟΤΗΝΗ</t>
  </si>
  <si>
    <t>ΛΑΡΙΣΑ</t>
  </si>
  <si>
    <t>ΒΟΛΟΣ</t>
  </si>
  <si>
    <t>ΛΑΜΙΑ</t>
  </si>
  <si>
    <t>ΛΕΙΒΑΔΙΑ</t>
  </si>
  <si>
    <t>ΧΑΛΚΙΔΑ</t>
  </si>
  <si>
    <t>ΚΟΡΙΝΘΟΣ</t>
  </si>
  <si>
    <t>ΠΑΤΡΑ</t>
  </si>
  <si>
    <t>ΙΩΑΝΝΙΝΑ</t>
  </si>
  <si>
    <t>ΑΓΡΙΝΙΟ</t>
  </si>
  <si>
    <t>ΚΕΡΚΥΡΑ</t>
  </si>
  <si>
    <t>ΜΥΤΙΛΗΝΗ</t>
  </si>
  <si>
    <t>ΧΑΝΙΑ</t>
  </si>
  <si>
    <t>ΡΕΘΥΜΝΟ</t>
  </si>
  <si>
    <t>ΗΡΑΚΛΕΙΟ</t>
  </si>
  <si>
    <t>ΧΙΟΣ</t>
  </si>
  <si>
    <t>ΡΟΔΟΣ</t>
  </si>
  <si>
    <t>ΚΑΛΑΜΑΤΑ</t>
  </si>
  <si>
    <t>ΣΥΝΟΛΙΚΑ
ΠΕΡΙΦΕΡΕΙΑΣ</t>
  </si>
  <si>
    <t>ΣΥΝΟΛΟ
ΕΠΙΚΡΑΤΕΙΑΣ</t>
  </si>
  <si>
    <t>ΠΟΣΟΣΤΟ
%</t>
  </si>
  <si>
    <t>Α' ΚΑΤΑΝΟΜΗ</t>
  </si>
  <si>
    <t>ΥΠΟΛΟΙΠΟ</t>
  </si>
  <si>
    <t>Β' ΚΑΤΑΝΟΜΗ</t>
  </si>
  <si>
    <t>ΕΔΡΕΣ</t>
  </si>
  <si>
    <t>ΨΗΦΙΣΑΝΤΕΣ</t>
  </si>
  <si>
    <t>ΔΚΜ</t>
  </si>
  <si>
    <t xml:space="preserve">ΠΑΣΚ </t>
  </si>
  <si>
    <t>ΔΚΜη-ΔΑΠ</t>
  </si>
  <si>
    <t>ΔΗ.ΠΑ.Μ.</t>
  </si>
  <si>
    <t>ΠΑΝΕΠΙΣΤΗΜΟΝΙΚΗ</t>
  </si>
  <si>
    <t>ΣΥ2. ΜΗ</t>
  </si>
  <si>
    <t>ΑΡ. ΣΥΣΠΕΙΡΩΣΗ</t>
  </si>
  <si>
    <t>ΕΛΕΜ-ΑΚΜΗΗΝ</t>
  </si>
  <si>
    <t>ΛΕΥΚΑ</t>
  </si>
  <si>
    <t>ΑΚΥΡΑ</t>
  </si>
  <si>
    <t>ΕΓΚΥΡΑ (ΕΚΛ.ΜΕΤ.)</t>
  </si>
  <si>
    <t>ΕΓΚΥΡΑ + ΛΕΥΚΑ</t>
  </si>
  <si>
    <t>ΣΥΝΟΛΟ</t>
  </si>
  <si>
    <t>ΣΗΜΕΙΩΣΗ: Το εκλογικό μέτρο είναι 348,27 και  προκύπτει από την διαίρεση των εγκύρων ψηφοδελτίων  
δια του αριθμού των εκλεγομένων συμβούλων (11) σύμφωνα με το καταστατικό (άρθρο 20, εδ. 7.δ.Ι.)</t>
  </si>
  <si>
    <t xml:space="preserve">Εκλογή μελών εξελεγκτικής επιτροπής
</t>
  </si>
  <si>
    <t>Η εφορευτική επιτροπή</t>
  </si>
  <si>
    <t>Ο πρόεδρος</t>
  </si>
  <si>
    <t>Τα μέλη</t>
  </si>
  <si>
    <t xml:space="preserve">Τελικό αποτέλεμα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</si>
</sst>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8"/>
      <name val="MS Sans Serif Greek"/>
      <family val="2"/>
    </font>
    <font>
      <sz val="8.5"/>
      <name val="MS Sans Serif Greek"/>
      <family val="2"/>
    </font>
    <font>
      <b/>
      <sz val="8.5"/>
      <name val="MS Sans Serif Greek"/>
      <family val="2"/>
    </font>
    <font>
      <b/>
      <sz val="10"/>
      <name val="MS Sans Serif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3" fillId="5" borderId="20" xfId="0" applyFont="1" applyFill="1" applyBorder="1" applyAlignment="1">
      <alignment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1" borderId="26" xfId="0" applyFont="1" applyFill="1" applyBorder="1" applyAlignment="1">
      <alignment/>
    </xf>
    <xf numFmtId="0" fontId="2" fillId="21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3" fillId="24" borderId="26" xfId="0" applyFont="1" applyFill="1" applyBorder="1" applyAlignment="1">
      <alignment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3" fillId="21" borderId="26" xfId="0" applyFont="1" applyFill="1" applyBorder="1" applyAlignment="1">
      <alignment wrapText="1"/>
    </xf>
    <xf numFmtId="0" fontId="3" fillId="21" borderId="31" xfId="0" applyFont="1" applyFill="1" applyBorder="1" applyAlignment="1">
      <alignment/>
    </xf>
    <xf numFmtId="0" fontId="2" fillId="21" borderId="32" xfId="0" applyFont="1" applyFill="1" applyBorder="1" applyAlignment="1">
      <alignment horizontal="center" vertical="center"/>
    </xf>
    <xf numFmtId="0" fontId="2" fillId="21" borderId="33" xfId="0" applyFont="1" applyFill="1" applyBorder="1" applyAlignment="1">
      <alignment horizontal="center" vertical="center"/>
    </xf>
    <xf numFmtId="0" fontId="2" fillId="21" borderId="34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2" fillId="21" borderId="35" xfId="0" applyFont="1" applyFill="1" applyBorder="1" applyAlignment="1">
      <alignment horizontal="center" vertical="center"/>
    </xf>
    <xf numFmtId="0" fontId="2" fillId="21" borderId="36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24" borderId="28" xfId="0" applyFont="1" applyFill="1" applyBorder="1" applyAlignment="1">
      <alignment/>
    </xf>
    <xf numFmtId="2" fontId="2" fillId="24" borderId="2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4" borderId="2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ΕΚΛΟΓΕΣ ΠΣΔΜ-Η 2009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5325"/>
          <c:w val="0.85175"/>
          <c:h val="0.78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'[1]votes'!$A$20:$A$28</c:f>
              <c:strCache>
                <c:ptCount val="9"/>
                <c:pt idx="0">
                  <c:v>ΔΚΜ</c:v>
                </c:pt>
                <c:pt idx="1">
                  <c:v>ΠΑΣΚ </c:v>
                </c:pt>
                <c:pt idx="2">
                  <c:v>ΔΚΜη-ΔΑΠ</c:v>
                </c:pt>
                <c:pt idx="3">
                  <c:v>ΔΗ.ΠΑ.Μ.</c:v>
                </c:pt>
                <c:pt idx="4">
                  <c:v>ΠΑΝΕΠΙΣΤΗΜΟΝΙΚΗ</c:v>
                </c:pt>
                <c:pt idx="5">
                  <c:v>ΣΥ2. ΜΗ</c:v>
                </c:pt>
                <c:pt idx="6">
                  <c:v>ΑΡ. ΣΥΣΠΕΙΡΩΣΗ</c:v>
                </c:pt>
                <c:pt idx="7">
                  <c:v>ΕΛΕΜ-ΑΚΜΗΗΝ</c:v>
                </c:pt>
                <c:pt idx="8">
                  <c:v>ΛΕΥΚΑ</c:v>
                </c:pt>
              </c:strCache>
            </c:strRef>
          </c:cat>
          <c:val>
            <c:numRef>
              <c:f>'[1]votes'!$B$20:$B$28</c:f>
              <c:numCache>
                <c:ptCount val="9"/>
                <c:pt idx="0">
                  <c:v>23.76670092497431</c:v>
                </c:pt>
                <c:pt idx="1">
                  <c:v>23.6896197327852</c:v>
                </c:pt>
                <c:pt idx="2">
                  <c:v>13.052415210688592</c:v>
                </c:pt>
                <c:pt idx="3">
                  <c:v>10.149023638232272</c:v>
                </c:pt>
                <c:pt idx="4">
                  <c:v>7.810894141829394</c:v>
                </c:pt>
                <c:pt idx="5">
                  <c:v>9.224049331963</c:v>
                </c:pt>
                <c:pt idx="6">
                  <c:v>5.575539568345324</c:v>
                </c:pt>
                <c:pt idx="7">
                  <c:v>5.164439876670093</c:v>
                </c:pt>
                <c:pt idx="8">
                  <c:v>1.567317574511819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228600</xdr:rowOff>
    </xdr:from>
    <xdr:to>
      <xdr:col>18</xdr:col>
      <xdr:colOff>228600</xdr:colOff>
      <xdr:row>33</xdr:row>
      <xdr:rowOff>219075</xdr:rowOff>
    </xdr:to>
    <xdr:graphicFrame>
      <xdr:nvGraphicFramePr>
        <xdr:cNvPr id="1" name="1 - Γράφημα"/>
        <xdr:cNvGraphicFramePr/>
      </xdr:nvGraphicFramePr>
      <xdr:xfrm>
        <a:off x="57150" y="6019800"/>
        <a:ext cx="6867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6DM198I9\ekloges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es"/>
      <sheetName val="ΔΚΜ"/>
      <sheetName val="ΣΥ2-ΜΗ"/>
      <sheetName val="ΑΡ.ΣΥΣΠΕΙΡΩΣΗ"/>
      <sheetName val="ΠΑΝΕΠΙΣΤ"/>
      <sheetName val="ΠΑΣΚ"/>
      <sheetName val="ΔΗΠΑΜ"/>
      <sheetName val="ΔΚΜη-ΔΑΠ"/>
      <sheetName val="ΕΛΕΜ-ΑΚΜΗΗΝ"/>
      <sheetName val="Sheet1"/>
    </sheetNames>
    <sheetDataSet>
      <sheetData sheetId="0">
        <row r="20">
          <cell r="A20" t="str">
            <v>ΔΚΜ</v>
          </cell>
          <cell r="B20">
            <v>23.76670092497431</v>
          </cell>
        </row>
        <row r="21">
          <cell r="A21" t="str">
            <v>ΠΑΣΚ </v>
          </cell>
          <cell r="B21">
            <v>23.6896197327852</v>
          </cell>
        </row>
        <row r="22">
          <cell r="A22" t="str">
            <v>ΔΚΜη-ΔΑΠ</v>
          </cell>
          <cell r="B22">
            <v>13.052415210688592</v>
          </cell>
        </row>
        <row r="23">
          <cell r="A23" t="str">
            <v>ΔΗ.ΠΑ.Μ.</v>
          </cell>
          <cell r="B23">
            <v>10.149023638232272</v>
          </cell>
        </row>
        <row r="24">
          <cell r="A24" t="str">
            <v>ΠΑΝΕΠΙΣΤΗΜΟΝΙΚΗ</v>
          </cell>
          <cell r="B24">
            <v>7.810894141829394</v>
          </cell>
        </row>
        <row r="25">
          <cell r="A25" t="str">
            <v>ΣΥ2. ΜΗ</v>
          </cell>
          <cell r="B25">
            <v>9.224049331963</v>
          </cell>
        </row>
        <row r="26">
          <cell r="A26" t="str">
            <v>ΑΡ. ΣΥΣΠΕΙΡΩΣΗ</v>
          </cell>
          <cell r="B26">
            <v>5.575539568345324</v>
          </cell>
        </row>
        <row r="27">
          <cell r="A27" t="str">
            <v>ΕΛΕΜ-ΑΚΜΗΗΝ</v>
          </cell>
          <cell r="B27">
            <v>5.164439876670093</v>
          </cell>
        </row>
        <row r="28">
          <cell r="A28" t="str">
            <v>ΛΕΥΚΑ</v>
          </cell>
          <cell r="B28">
            <v>1.567317574511819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selection activeCell="A1" sqref="A1:AO34"/>
    </sheetView>
  </sheetViews>
  <sheetFormatPr defaultColWidth="9.140625" defaultRowHeight="19.5" customHeight="1"/>
  <cols>
    <col min="1" max="1" width="19.8515625" style="1" bestFit="1" customWidth="1"/>
    <col min="2" max="2" width="6.7109375" style="64" bestFit="1" customWidth="1"/>
    <col min="3" max="4" width="5.00390625" style="64" bestFit="1" customWidth="1"/>
    <col min="5" max="5" width="7.8515625" style="64" bestFit="1" customWidth="1"/>
    <col min="6" max="6" width="5.00390625" style="64" bestFit="1" customWidth="1"/>
    <col min="7" max="7" width="3.7109375" style="64" customWidth="1"/>
    <col min="8" max="8" width="5.00390625" style="64" bestFit="1" customWidth="1"/>
    <col min="9" max="10" width="3.7109375" style="64" customWidth="1"/>
    <col min="11" max="11" width="5.00390625" style="64" bestFit="1" customWidth="1"/>
    <col min="12" max="13" width="5.00390625" style="64" customWidth="1"/>
    <col min="14" max="17" width="3.7109375" style="64" customWidth="1"/>
    <col min="18" max="18" width="5.00390625" style="64" bestFit="1" customWidth="1"/>
    <col min="19" max="21" width="3.7109375" style="64" customWidth="1"/>
    <col min="22" max="22" width="5.00390625" style="64" bestFit="1" customWidth="1"/>
    <col min="23" max="23" width="3.7109375" style="64" customWidth="1"/>
    <col min="24" max="24" width="5.00390625" style="64" bestFit="1" customWidth="1"/>
    <col min="25" max="28" width="3.7109375" style="64" customWidth="1"/>
    <col min="29" max="29" width="5.00390625" style="64" bestFit="1" customWidth="1"/>
    <col min="30" max="30" width="3.8515625" style="64" bestFit="1" customWidth="1"/>
    <col min="31" max="31" width="5.00390625" style="64" bestFit="1" customWidth="1"/>
    <col min="32" max="34" width="3.7109375" style="64" customWidth="1"/>
    <col min="35" max="36" width="6.140625" style="64" bestFit="1" customWidth="1"/>
    <col min="37" max="37" width="8.00390625" style="64" bestFit="1" customWidth="1"/>
    <col min="38" max="38" width="3.28125" style="64" bestFit="1" customWidth="1"/>
    <col min="39" max="39" width="7.7109375" style="64" bestFit="1" customWidth="1"/>
    <col min="40" max="41" width="3.7109375" style="64" customWidth="1"/>
    <col min="42" max="16384" width="9.140625" style="1" customWidth="1"/>
  </cols>
  <sheetData>
    <row r="1" spans="1:41" ht="48.75" customHeight="1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</row>
    <row r="2" spans="1:41" ht="94.5" customHeight="1" thickBot="1" thickTop="1">
      <c r="A2" s="2"/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8" t="s">
        <v>30</v>
      </c>
      <c r="AF2" s="8" t="s">
        <v>31</v>
      </c>
      <c r="AG2" s="8" t="s">
        <v>32</v>
      </c>
      <c r="AH2" s="9" t="s">
        <v>33</v>
      </c>
      <c r="AI2" s="10" t="s">
        <v>34</v>
      </c>
      <c r="AJ2" s="11" t="s">
        <v>35</v>
      </c>
      <c r="AK2" s="12" t="s">
        <v>36</v>
      </c>
      <c r="AL2" s="13" t="s">
        <v>37</v>
      </c>
      <c r="AM2" s="7" t="s">
        <v>38</v>
      </c>
      <c r="AN2" s="8" t="s">
        <v>39</v>
      </c>
      <c r="AO2" s="13" t="s">
        <v>40</v>
      </c>
    </row>
    <row r="3" spans="1:41" s="21" customFormat="1" ht="19.5" customHeight="1" thickBot="1" thickTop="1">
      <c r="A3" s="14" t="s">
        <v>41</v>
      </c>
      <c r="B3" s="15">
        <v>542</v>
      </c>
      <c r="C3" s="16">
        <v>461</v>
      </c>
      <c r="D3" s="16">
        <v>591</v>
      </c>
      <c r="E3" s="15">
        <v>1594</v>
      </c>
      <c r="F3" s="17">
        <v>387</v>
      </c>
      <c r="G3" s="18">
        <v>98</v>
      </c>
      <c r="H3" s="18">
        <v>59</v>
      </c>
      <c r="I3" s="18">
        <v>24</v>
      </c>
      <c r="J3" s="18">
        <v>69</v>
      </c>
      <c r="K3" s="19">
        <v>124</v>
      </c>
      <c r="L3" s="19">
        <v>50</v>
      </c>
      <c r="M3" s="19">
        <v>24</v>
      </c>
      <c r="N3" s="19">
        <v>41</v>
      </c>
      <c r="O3" s="18">
        <v>67</v>
      </c>
      <c r="P3" s="18">
        <v>47</v>
      </c>
      <c r="Q3" s="18">
        <v>35</v>
      </c>
      <c r="R3" s="18">
        <v>139</v>
      </c>
      <c r="S3" s="18">
        <v>96</v>
      </c>
      <c r="T3" s="18">
        <v>60</v>
      </c>
      <c r="U3" s="18">
        <v>20</v>
      </c>
      <c r="V3" s="18">
        <v>118</v>
      </c>
      <c r="W3" s="18">
        <v>28</v>
      </c>
      <c r="X3" s="18">
        <v>256</v>
      </c>
      <c r="Y3" s="18">
        <v>78</v>
      </c>
      <c r="Z3" s="18">
        <v>48</v>
      </c>
      <c r="AA3" s="18">
        <v>32</v>
      </c>
      <c r="AB3" s="18">
        <v>17</v>
      </c>
      <c r="AC3" s="18">
        <v>139</v>
      </c>
      <c r="AD3" s="18">
        <v>51</v>
      </c>
      <c r="AE3" s="18">
        <v>115</v>
      </c>
      <c r="AF3" s="18">
        <v>13</v>
      </c>
      <c r="AG3" s="18">
        <v>45</v>
      </c>
      <c r="AH3" s="19">
        <v>45</v>
      </c>
      <c r="AI3" s="20"/>
      <c r="AJ3" s="20"/>
      <c r="AK3" s="20"/>
      <c r="AL3" s="20"/>
      <c r="AM3" s="20"/>
      <c r="AN3" s="20"/>
      <c r="AO3" s="20"/>
    </row>
    <row r="4" spans="1:41" s="31" customFormat="1" ht="19.5" customHeight="1" thickBot="1" thickTop="1">
      <c r="A4" s="22" t="s">
        <v>42</v>
      </c>
      <c r="B4" s="23">
        <v>118</v>
      </c>
      <c r="C4" s="24">
        <v>72</v>
      </c>
      <c r="D4" s="24">
        <v>107</v>
      </c>
      <c r="E4" s="25">
        <f aca="true" t="shared" si="0" ref="E4:E11">SUM(B4:D4)</f>
        <v>297</v>
      </c>
      <c r="F4" s="26">
        <v>77</v>
      </c>
      <c r="G4" s="24">
        <v>32</v>
      </c>
      <c r="H4" s="24">
        <v>31</v>
      </c>
      <c r="I4" s="24">
        <v>15</v>
      </c>
      <c r="J4" s="24">
        <v>29</v>
      </c>
      <c r="K4" s="27">
        <v>39</v>
      </c>
      <c r="L4" s="27">
        <v>28</v>
      </c>
      <c r="M4" s="27">
        <v>1</v>
      </c>
      <c r="N4" s="27">
        <v>9</v>
      </c>
      <c r="O4" s="24">
        <v>54</v>
      </c>
      <c r="P4" s="24">
        <v>20</v>
      </c>
      <c r="Q4" s="24">
        <v>17</v>
      </c>
      <c r="R4" s="24">
        <v>39</v>
      </c>
      <c r="S4" s="24">
        <v>58</v>
      </c>
      <c r="T4" s="24">
        <v>15</v>
      </c>
      <c r="U4" s="24">
        <v>1</v>
      </c>
      <c r="V4" s="24">
        <v>19</v>
      </c>
      <c r="W4" s="24">
        <v>0</v>
      </c>
      <c r="X4" s="24">
        <v>39</v>
      </c>
      <c r="Y4" s="24">
        <v>19</v>
      </c>
      <c r="Z4" s="24">
        <v>15</v>
      </c>
      <c r="AA4" s="24">
        <v>4</v>
      </c>
      <c r="AB4" s="24">
        <v>4</v>
      </c>
      <c r="AC4" s="24">
        <v>25</v>
      </c>
      <c r="AD4" s="24">
        <v>12</v>
      </c>
      <c r="AE4" s="24">
        <v>8</v>
      </c>
      <c r="AF4" s="24">
        <v>0</v>
      </c>
      <c r="AG4" s="24">
        <v>12</v>
      </c>
      <c r="AH4" s="27">
        <v>6</v>
      </c>
      <c r="AI4" s="28">
        <f aca="true" t="shared" si="1" ref="AI4:AI13">SUM(F4:AH4)</f>
        <v>628</v>
      </c>
      <c r="AJ4" s="28">
        <f aca="true" t="shared" si="2" ref="AJ4:AJ16">SUM(E4:AH4)</f>
        <v>925</v>
      </c>
      <c r="AK4" s="29">
        <f>(AJ4/AJ15)*100</f>
        <v>23.76670092497431</v>
      </c>
      <c r="AL4" s="30">
        <f>INT(AJ4/(AJ14/11))</f>
        <v>2</v>
      </c>
      <c r="AM4" s="30">
        <f>MOD(AJ4,AJ14/11)</f>
        <v>228.4545454545455</v>
      </c>
      <c r="AN4" s="28">
        <v>1</v>
      </c>
      <c r="AO4" s="30">
        <f aca="true" t="shared" si="3" ref="AO4:AO12">AN4+AL4</f>
        <v>3</v>
      </c>
    </row>
    <row r="5" spans="1:41" s="31" customFormat="1" ht="19.5" customHeight="1" thickBot="1" thickTop="1">
      <c r="A5" s="32" t="s">
        <v>43</v>
      </c>
      <c r="B5" s="33">
        <v>93</v>
      </c>
      <c r="C5" s="34">
        <v>97</v>
      </c>
      <c r="D5" s="34">
        <v>113</v>
      </c>
      <c r="E5" s="35">
        <f t="shared" si="0"/>
        <v>303</v>
      </c>
      <c r="F5" s="36">
        <v>43</v>
      </c>
      <c r="G5" s="34">
        <v>43</v>
      </c>
      <c r="H5" s="34">
        <v>7</v>
      </c>
      <c r="I5" s="34">
        <v>0</v>
      </c>
      <c r="J5" s="34">
        <v>16</v>
      </c>
      <c r="K5" s="37">
        <v>22</v>
      </c>
      <c r="L5" s="37">
        <v>6</v>
      </c>
      <c r="M5" s="37">
        <v>4</v>
      </c>
      <c r="N5" s="37">
        <v>9</v>
      </c>
      <c r="O5" s="34">
        <v>1</v>
      </c>
      <c r="P5" s="34">
        <v>5</v>
      </c>
      <c r="Q5" s="34">
        <v>0</v>
      </c>
      <c r="R5" s="34">
        <v>46</v>
      </c>
      <c r="S5" s="34">
        <v>11</v>
      </c>
      <c r="T5" s="34">
        <v>15</v>
      </c>
      <c r="U5" s="34">
        <v>4</v>
      </c>
      <c r="V5" s="34">
        <v>35</v>
      </c>
      <c r="W5" s="34">
        <v>20</v>
      </c>
      <c r="X5" s="34">
        <v>122</v>
      </c>
      <c r="Y5" s="34">
        <v>33</v>
      </c>
      <c r="Z5" s="34">
        <v>11</v>
      </c>
      <c r="AA5" s="34">
        <v>14</v>
      </c>
      <c r="AB5" s="34">
        <v>2</v>
      </c>
      <c r="AC5" s="34">
        <v>46</v>
      </c>
      <c r="AD5" s="34">
        <v>16</v>
      </c>
      <c r="AE5" s="34">
        <v>56</v>
      </c>
      <c r="AF5" s="34">
        <v>7</v>
      </c>
      <c r="AG5" s="34">
        <v>17</v>
      </c>
      <c r="AH5" s="37">
        <v>8</v>
      </c>
      <c r="AI5" s="38">
        <f t="shared" si="1"/>
        <v>619</v>
      </c>
      <c r="AJ5" s="38">
        <f t="shared" si="2"/>
        <v>922</v>
      </c>
      <c r="AK5" s="39">
        <f>(AJ5/AJ15)*100</f>
        <v>23.6896197327852</v>
      </c>
      <c r="AL5" s="40">
        <f>INT(AJ5/(AJ14/11))</f>
        <v>2</v>
      </c>
      <c r="AM5" s="40">
        <f>MOD(AJ5,AJ14/11)</f>
        <v>225.4545454545455</v>
      </c>
      <c r="AN5" s="38">
        <v>1</v>
      </c>
      <c r="AO5" s="40">
        <f t="shared" si="3"/>
        <v>3</v>
      </c>
    </row>
    <row r="6" spans="1:41" s="31" customFormat="1" ht="19.5" customHeight="1" thickBot="1" thickTop="1">
      <c r="A6" s="22" t="s">
        <v>44</v>
      </c>
      <c r="B6" s="23">
        <v>64</v>
      </c>
      <c r="C6" s="24">
        <v>60</v>
      </c>
      <c r="D6" s="24">
        <v>73</v>
      </c>
      <c r="E6" s="25">
        <f t="shared" si="0"/>
        <v>197</v>
      </c>
      <c r="F6" s="26">
        <v>113</v>
      </c>
      <c r="G6" s="24">
        <v>5</v>
      </c>
      <c r="H6" s="24">
        <v>4</v>
      </c>
      <c r="I6" s="24">
        <v>4</v>
      </c>
      <c r="J6" s="24">
        <v>8</v>
      </c>
      <c r="K6" s="27">
        <v>11</v>
      </c>
      <c r="L6" s="27">
        <v>9</v>
      </c>
      <c r="M6" s="27">
        <v>11</v>
      </c>
      <c r="N6" s="27">
        <v>4</v>
      </c>
      <c r="O6" s="24">
        <v>10</v>
      </c>
      <c r="P6" s="24">
        <v>3</v>
      </c>
      <c r="Q6" s="24">
        <v>5</v>
      </c>
      <c r="R6" s="24">
        <v>17</v>
      </c>
      <c r="S6" s="24">
        <v>12</v>
      </c>
      <c r="T6" s="24">
        <v>13</v>
      </c>
      <c r="U6" s="24">
        <v>8</v>
      </c>
      <c r="V6" s="24">
        <v>11</v>
      </c>
      <c r="W6" s="24">
        <v>5</v>
      </c>
      <c r="X6" s="24">
        <v>27</v>
      </c>
      <c r="Y6" s="24">
        <v>3</v>
      </c>
      <c r="Z6" s="24">
        <v>7</v>
      </c>
      <c r="AA6" s="24">
        <v>1</v>
      </c>
      <c r="AB6" s="24">
        <v>0</v>
      </c>
      <c r="AC6" s="24">
        <v>7</v>
      </c>
      <c r="AD6" s="24">
        <v>0</v>
      </c>
      <c r="AE6" s="24">
        <v>6</v>
      </c>
      <c r="AF6" s="24">
        <v>2</v>
      </c>
      <c r="AG6" s="24">
        <v>1</v>
      </c>
      <c r="AH6" s="27">
        <v>4</v>
      </c>
      <c r="AI6" s="28">
        <f t="shared" si="1"/>
        <v>311</v>
      </c>
      <c r="AJ6" s="28">
        <f t="shared" si="2"/>
        <v>508</v>
      </c>
      <c r="AK6" s="29">
        <f>(AJ6/AJ15)*100</f>
        <v>13.052415210688592</v>
      </c>
      <c r="AL6" s="30">
        <f>INT(AJ6/(AJ14/11))</f>
        <v>1</v>
      </c>
      <c r="AM6" s="30">
        <f>MOD(AJ6,AJ14/11)</f>
        <v>159.72727272727275</v>
      </c>
      <c r="AN6" s="28"/>
      <c r="AO6" s="30">
        <f t="shared" si="3"/>
        <v>1</v>
      </c>
    </row>
    <row r="7" spans="1:41" s="31" customFormat="1" ht="19.5" customHeight="1" thickBot="1" thickTop="1">
      <c r="A7" s="32" t="s">
        <v>45</v>
      </c>
      <c r="B7" s="33">
        <v>99</v>
      </c>
      <c r="C7" s="34">
        <v>72</v>
      </c>
      <c r="D7" s="34">
        <v>96</v>
      </c>
      <c r="E7" s="35">
        <f t="shared" si="0"/>
        <v>267</v>
      </c>
      <c r="F7" s="36">
        <v>3</v>
      </c>
      <c r="G7" s="34">
        <v>4</v>
      </c>
      <c r="H7" s="34">
        <v>1</v>
      </c>
      <c r="I7" s="34">
        <v>0</v>
      </c>
      <c r="J7" s="34">
        <v>0</v>
      </c>
      <c r="K7" s="37">
        <v>3</v>
      </c>
      <c r="L7" s="37">
        <v>0</v>
      </c>
      <c r="M7" s="37">
        <v>0</v>
      </c>
      <c r="N7" s="37">
        <v>7</v>
      </c>
      <c r="O7" s="34">
        <v>2</v>
      </c>
      <c r="P7" s="34">
        <v>0</v>
      </c>
      <c r="Q7" s="34">
        <v>0</v>
      </c>
      <c r="R7" s="34">
        <v>6</v>
      </c>
      <c r="S7" s="34">
        <v>4</v>
      </c>
      <c r="T7" s="34">
        <v>2</v>
      </c>
      <c r="U7" s="34">
        <v>2</v>
      </c>
      <c r="V7" s="34">
        <v>8</v>
      </c>
      <c r="W7" s="34">
        <v>0</v>
      </c>
      <c r="X7" s="34">
        <v>20</v>
      </c>
      <c r="Y7" s="34">
        <v>9</v>
      </c>
      <c r="Z7" s="34">
        <v>3</v>
      </c>
      <c r="AA7" s="34">
        <v>2</v>
      </c>
      <c r="AB7" s="34">
        <v>1</v>
      </c>
      <c r="AC7" s="34">
        <v>27</v>
      </c>
      <c r="AD7" s="34">
        <v>3</v>
      </c>
      <c r="AE7" s="34">
        <v>5</v>
      </c>
      <c r="AF7" s="34">
        <v>2</v>
      </c>
      <c r="AG7" s="34">
        <v>12</v>
      </c>
      <c r="AH7" s="37">
        <v>2</v>
      </c>
      <c r="AI7" s="38">
        <f t="shared" si="1"/>
        <v>128</v>
      </c>
      <c r="AJ7" s="38">
        <f t="shared" si="2"/>
        <v>395</v>
      </c>
      <c r="AK7" s="39">
        <f>(AJ7/AJ15)*100</f>
        <v>10.149023638232272</v>
      </c>
      <c r="AL7" s="40">
        <f>INT(AJ7/(AJ14/11))</f>
        <v>1</v>
      </c>
      <c r="AM7" s="40">
        <f>MOD(AJ7,AJ14/11)</f>
        <v>46.72727272727275</v>
      </c>
      <c r="AN7" s="38"/>
      <c r="AO7" s="40">
        <f t="shared" si="3"/>
        <v>1</v>
      </c>
    </row>
    <row r="8" spans="1:41" s="31" customFormat="1" ht="19.5" customHeight="1" thickBot="1" thickTop="1">
      <c r="A8" s="22" t="s">
        <v>46</v>
      </c>
      <c r="B8" s="23">
        <v>47</v>
      </c>
      <c r="C8" s="24">
        <v>51</v>
      </c>
      <c r="D8" s="24">
        <v>50</v>
      </c>
      <c r="E8" s="25">
        <f t="shared" si="0"/>
        <v>148</v>
      </c>
      <c r="F8" s="26">
        <v>42</v>
      </c>
      <c r="G8" s="24">
        <v>0</v>
      </c>
      <c r="H8" s="24">
        <v>1</v>
      </c>
      <c r="I8" s="24">
        <v>1</v>
      </c>
      <c r="J8" s="24">
        <v>2</v>
      </c>
      <c r="K8" s="27">
        <v>12</v>
      </c>
      <c r="L8" s="27">
        <v>0</v>
      </c>
      <c r="M8" s="27">
        <v>1</v>
      </c>
      <c r="N8" s="27">
        <v>3</v>
      </c>
      <c r="O8" s="24">
        <v>0</v>
      </c>
      <c r="P8" s="24">
        <v>5</v>
      </c>
      <c r="Q8" s="24">
        <v>5</v>
      </c>
      <c r="R8" s="24">
        <v>15</v>
      </c>
      <c r="S8" s="24">
        <v>4</v>
      </c>
      <c r="T8" s="24">
        <v>3</v>
      </c>
      <c r="U8" s="24">
        <v>0</v>
      </c>
      <c r="V8" s="24">
        <v>5</v>
      </c>
      <c r="W8" s="24">
        <v>1</v>
      </c>
      <c r="X8" s="24">
        <v>19</v>
      </c>
      <c r="Y8" s="24">
        <v>4</v>
      </c>
      <c r="Z8" s="24">
        <v>5</v>
      </c>
      <c r="AA8" s="24">
        <v>1</v>
      </c>
      <c r="AB8" s="24">
        <v>1</v>
      </c>
      <c r="AC8" s="24">
        <v>6</v>
      </c>
      <c r="AD8" s="24">
        <v>1</v>
      </c>
      <c r="AE8" s="24">
        <v>18</v>
      </c>
      <c r="AF8" s="24">
        <v>0</v>
      </c>
      <c r="AG8" s="24">
        <v>0</v>
      </c>
      <c r="AH8" s="27">
        <v>1</v>
      </c>
      <c r="AI8" s="28">
        <f>SUM(F8:AH8)</f>
        <v>156</v>
      </c>
      <c r="AJ8" s="28">
        <f t="shared" si="2"/>
        <v>304</v>
      </c>
      <c r="AK8" s="29">
        <f>(AJ8/AJ15)*100</f>
        <v>7.810894141829394</v>
      </c>
      <c r="AL8" s="30">
        <f>INT(AJ8/(AJ14/11))</f>
        <v>0</v>
      </c>
      <c r="AM8" s="30">
        <f>MOD(AJ8,AJ14/11)</f>
        <v>304</v>
      </c>
      <c r="AN8" s="28">
        <v>1</v>
      </c>
      <c r="AO8" s="30">
        <f t="shared" si="3"/>
        <v>1</v>
      </c>
    </row>
    <row r="9" spans="1:41" s="31" customFormat="1" ht="19.5" customHeight="1" thickBot="1" thickTop="1">
      <c r="A9" s="32" t="s">
        <v>47</v>
      </c>
      <c r="B9" s="33">
        <v>19</v>
      </c>
      <c r="C9" s="34">
        <v>14</v>
      </c>
      <c r="D9" s="34">
        <v>40</v>
      </c>
      <c r="E9" s="35">
        <f t="shared" si="0"/>
        <v>73</v>
      </c>
      <c r="F9" s="36">
        <v>96</v>
      </c>
      <c r="G9" s="34">
        <v>10</v>
      </c>
      <c r="H9" s="34">
        <v>15</v>
      </c>
      <c r="I9" s="34">
        <v>3</v>
      </c>
      <c r="J9" s="34">
        <v>10</v>
      </c>
      <c r="K9" s="37">
        <v>18</v>
      </c>
      <c r="L9" s="37">
        <v>1</v>
      </c>
      <c r="M9" s="37">
        <v>5</v>
      </c>
      <c r="N9" s="37">
        <v>4</v>
      </c>
      <c r="O9" s="34">
        <v>0</v>
      </c>
      <c r="P9" s="34">
        <v>11</v>
      </c>
      <c r="Q9" s="34">
        <v>4</v>
      </c>
      <c r="R9" s="34">
        <v>6</v>
      </c>
      <c r="S9" s="34">
        <v>1</v>
      </c>
      <c r="T9" s="34">
        <v>3</v>
      </c>
      <c r="U9" s="34">
        <v>2</v>
      </c>
      <c r="V9" s="34">
        <v>14</v>
      </c>
      <c r="W9" s="34">
        <v>1</v>
      </c>
      <c r="X9" s="34">
        <v>5</v>
      </c>
      <c r="Y9" s="34">
        <v>2</v>
      </c>
      <c r="Z9" s="34">
        <v>1</v>
      </c>
      <c r="AA9" s="34">
        <v>1</v>
      </c>
      <c r="AB9" s="34">
        <v>7</v>
      </c>
      <c r="AC9" s="34">
        <v>16</v>
      </c>
      <c r="AD9" s="34">
        <v>15</v>
      </c>
      <c r="AE9" s="34">
        <v>15</v>
      </c>
      <c r="AF9" s="34">
        <v>2</v>
      </c>
      <c r="AG9" s="34">
        <v>2</v>
      </c>
      <c r="AH9" s="37">
        <v>16</v>
      </c>
      <c r="AI9" s="38">
        <f>SUM(F9:AH9)</f>
        <v>286</v>
      </c>
      <c r="AJ9" s="38">
        <f t="shared" si="2"/>
        <v>359</v>
      </c>
      <c r="AK9" s="39">
        <f>(AJ9/AJ15)*100</f>
        <v>9.224049331963</v>
      </c>
      <c r="AL9" s="40">
        <f>INT(AJ9/(AJ14/11))</f>
        <v>1</v>
      </c>
      <c r="AM9" s="40">
        <f>MOD(AJ9,AJ14/11)</f>
        <v>10.727272727272748</v>
      </c>
      <c r="AN9" s="38"/>
      <c r="AO9" s="40">
        <f t="shared" si="3"/>
        <v>1</v>
      </c>
    </row>
    <row r="10" spans="1:41" s="31" customFormat="1" ht="19.5" customHeight="1" thickBot="1" thickTop="1">
      <c r="A10" s="41" t="s">
        <v>48</v>
      </c>
      <c r="B10" s="23">
        <v>54</v>
      </c>
      <c r="C10" s="24">
        <v>46</v>
      </c>
      <c r="D10" s="24">
        <v>59</v>
      </c>
      <c r="E10" s="25">
        <f t="shared" si="0"/>
        <v>159</v>
      </c>
      <c r="F10" s="26">
        <v>5</v>
      </c>
      <c r="G10" s="24">
        <v>0</v>
      </c>
      <c r="H10" s="24">
        <v>0</v>
      </c>
      <c r="I10" s="24">
        <v>0</v>
      </c>
      <c r="J10" s="24">
        <v>0</v>
      </c>
      <c r="K10" s="27">
        <v>1</v>
      </c>
      <c r="L10" s="27">
        <v>4</v>
      </c>
      <c r="M10" s="27">
        <v>0</v>
      </c>
      <c r="N10" s="27">
        <v>2</v>
      </c>
      <c r="O10" s="24">
        <v>0</v>
      </c>
      <c r="P10" s="24">
        <v>1</v>
      </c>
      <c r="Q10" s="24">
        <v>0</v>
      </c>
      <c r="R10" s="24">
        <v>1</v>
      </c>
      <c r="S10" s="24">
        <v>1</v>
      </c>
      <c r="T10" s="24">
        <v>4</v>
      </c>
      <c r="U10" s="24">
        <v>2</v>
      </c>
      <c r="V10" s="24">
        <v>2</v>
      </c>
      <c r="W10" s="24">
        <v>0</v>
      </c>
      <c r="X10" s="24">
        <v>10</v>
      </c>
      <c r="Y10" s="24">
        <v>3</v>
      </c>
      <c r="Z10" s="24">
        <v>4</v>
      </c>
      <c r="AA10" s="24">
        <v>2</v>
      </c>
      <c r="AB10" s="24">
        <v>0</v>
      </c>
      <c r="AC10" s="24">
        <v>5</v>
      </c>
      <c r="AD10" s="24">
        <v>4</v>
      </c>
      <c r="AE10" s="24">
        <v>3</v>
      </c>
      <c r="AF10" s="24">
        <v>0</v>
      </c>
      <c r="AG10" s="24">
        <v>0</v>
      </c>
      <c r="AH10" s="27">
        <v>4</v>
      </c>
      <c r="AI10" s="28">
        <f>SUM(F10:AH10)</f>
        <v>58</v>
      </c>
      <c r="AJ10" s="28">
        <f t="shared" si="2"/>
        <v>217</v>
      </c>
      <c r="AK10" s="29">
        <f>(AJ10/AJ15)*100</f>
        <v>5.575539568345324</v>
      </c>
      <c r="AL10" s="30">
        <f>INT(AJ10/(AJ14/11))</f>
        <v>0</v>
      </c>
      <c r="AM10" s="30">
        <f>MOD(AJ10,AJ14/11)</f>
        <v>217</v>
      </c>
      <c r="AN10" s="28">
        <v>1</v>
      </c>
      <c r="AO10" s="30">
        <f t="shared" si="3"/>
        <v>1</v>
      </c>
    </row>
    <row r="11" spans="1:41" s="31" customFormat="1" ht="19.5" customHeight="1" thickBot="1" thickTop="1">
      <c r="A11" s="32" t="s">
        <v>49</v>
      </c>
      <c r="B11" s="33">
        <v>42</v>
      </c>
      <c r="C11" s="34">
        <v>45</v>
      </c>
      <c r="D11" s="34">
        <v>43</v>
      </c>
      <c r="E11" s="35">
        <f t="shared" si="0"/>
        <v>130</v>
      </c>
      <c r="F11" s="36">
        <v>5</v>
      </c>
      <c r="G11" s="34">
        <v>3</v>
      </c>
      <c r="H11" s="34">
        <v>0</v>
      </c>
      <c r="I11" s="34">
        <v>0</v>
      </c>
      <c r="J11" s="34">
        <v>1</v>
      </c>
      <c r="K11" s="37">
        <v>2</v>
      </c>
      <c r="L11" s="37">
        <v>1</v>
      </c>
      <c r="M11" s="37">
        <v>2</v>
      </c>
      <c r="N11" s="37">
        <v>2</v>
      </c>
      <c r="O11" s="34">
        <v>0</v>
      </c>
      <c r="P11" s="34">
        <v>0</v>
      </c>
      <c r="Q11" s="34">
        <v>2</v>
      </c>
      <c r="R11" s="34">
        <v>5</v>
      </c>
      <c r="S11" s="34">
        <v>3</v>
      </c>
      <c r="T11" s="34">
        <v>5</v>
      </c>
      <c r="U11" s="34">
        <v>1</v>
      </c>
      <c r="V11" s="34">
        <v>18</v>
      </c>
      <c r="W11" s="34">
        <v>0</v>
      </c>
      <c r="X11" s="34">
        <v>5</v>
      </c>
      <c r="Y11" s="34">
        <v>5</v>
      </c>
      <c r="Z11" s="34">
        <v>2</v>
      </c>
      <c r="AA11" s="34">
        <v>1</v>
      </c>
      <c r="AB11" s="34">
        <v>1</v>
      </c>
      <c r="AC11" s="34">
        <v>3</v>
      </c>
      <c r="AD11" s="34">
        <v>0</v>
      </c>
      <c r="AE11" s="34">
        <v>2</v>
      </c>
      <c r="AF11" s="34">
        <v>0</v>
      </c>
      <c r="AG11" s="34">
        <v>0</v>
      </c>
      <c r="AH11" s="37">
        <v>2</v>
      </c>
      <c r="AI11" s="38">
        <f>SUM(F11:AH11)</f>
        <v>71</v>
      </c>
      <c r="AJ11" s="38">
        <f t="shared" si="2"/>
        <v>201</v>
      </c>
      <c r="AK11" s="39">
        <f>(AJ11/AJ15)*100</f>
        <v>5.164439876670093</v>
      </c>
      <c r="AL11" s="40">
        <f>INT(AJ11/(AJ14/11))</f>
        <v>0</v>
      </c>
      <c r="AM11" s="40">
        <f>MOD(AJ11,AJ14/11)</f>
        <v>201</v>
      </c>
      <c r="AN11" s="38"/>
      <c r="AO11" s="40">
        <f t="shared" si="3"/>
        <v>0</v>
      </c>
    </row>
    <row r="12" spans="1:41" s="31" customFormat="1" ht="19.5" customHeight="1" thickBot="1" thickTop="1">
      <c r="A12" s="42" t="s">
        <v>50</v>
      </c>
      <c r="B12" s="43">
        <v>5</v>
      </c>
      <c r="C12" s="44">
        <v>2</v>
      </c>
      <c r="D12" s="45">
        <v>3</v>
      </c>
      <c r="E12" s="46">
        <v>10</v>
      </c>
      <c r="F12" s="47">
        <v>1</v>
      </c>
      <c r="G12" s="44">
        <v>0</v>
      </c>
      <c r="H12" s="44">
        <v>0</v>
      </c>
      <c r="I12" s="44">
        <v>1</v>
      </c>
      <c r="J12" s="44">
        <v>2</v>
      </c>
      <c r="K12" s="48">
        <v>12</v>
      </c>
      <c r="L12" s="48">
        <v>1</v>
      </c>
      <c r="M12" s="48">
        <v>0</v>
      </c>
      <c r="N12" s="48">
        <v>1</v>
      </c>
      <c r="O12" s="44">
        <v>0</v>
      </c>
      <c r="P12" s="44">
        <v>2</v>
      </c>
      <c r="Q12" s="44">
        <v>2</v>
      </c>
      <c r="R12" s="44">
        <v>4</v>
      </c>
      <c r="S12" s="44">
        <v>2</v>
      </c>
      <c r="T12" s="44">
        <v>0</v>
      </c>
      <c r="U12" s="44">
        <v>0</v>
      </c>
      <c r="V12" s="44">
        <v>5</v>
      </c>
      <c r="W12" s="44">
        <v>1</v>
      </c>
      <c r="X12" s="44">
        <v>5</v>
      </c>
      <c r="Y12" s="44">
        <v>0</v>
      </c>
      <c r="Z12" s="44">
        <v>0</v>
      </c>
      <c r="AA12" s="44">
        <v>6</v>
      </c>
      <c r="AB12" s="44">
        <v>1</v>
      </c>
      <c r="AC12" s="44">
        <v>1</v>
      </c>
      <c r="AD12" s="44">
        <v>0</v>
      </c>
      <c r="AE12" s="44">
        <v>2</v>
      </c>
      <c r="AF12" s="44">
        <v>0</v>
      </c>
      <c r="AG12" s="44">
        <v>1</v>
      </c>
      <c r="AH12" s="48">
        <v>1</v>
      </c>
      <c r="AI12" s="28">
        <f>SUM(F12:AH12)</f>
        <v>51</v>
      </c>
      <c r="AJ12" s="28">
        <f t="shared" si="2"/>
        <v>61</v>
      </c>
      <c r="AK12" s="29">
        <f>(AJ12/AJ15)*100</f>
        <v>1.567317574511819</v>
      </c>
      <c r="AL12" s="30">
        <f>INT(AJ12/(AJ14/11))</f>
        <v>0</v>
      </c>
      <c r="AM12" s="30"/>
      <c r="AN12" s="49"/>
      <c r="AO12" s="30">
        <f t="shared" si="3"/>
        <v>0</v>
      </c>
    </row>
    <row r="13" spans="1:41" s="31" customFormat="1" ht="25.5" customHeight="1" thickBot="1" thickTop="1">
      <c r="A13" s="50" t="s">
        <v>51</v>
      </c>
      <c r="B13" s="51">
        <v>1</v>
      </c>
      <c r="C13" s="52">
        <v>2</v>
      </c>
      <c r="D13" s="53">
        <v>7</v>
      </c>
      <c r="E13" s="54">
        <v>10</v>
      </c>
      <c r="F13" s="52">
        <v>2</v>
      </c>
      <c r="G13" s="52">
        <v>1</v>
      </c>
      <c r="H13" s="52">
        <v>0</v>
      </c>
      <c r="I13" s="52">
        <v>0</v>
      </c>
      <c r="J13" s="52">
        <v>1</v>
      </c>
      <c r="K13" s="52">
        <v>4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1</v>
      </c>
      <c r="W13" s="52">
        <v>0</v>
      </c>
      <c r="X13" s="52">
        <v>4</v>
      </c>
      <c r="Y13" s="52">
        <v>0</v>
      </c>
      <c r="Z13" s="52">
        <v>0</v>
      </c>
      <c r="AA13" s="52">
        <v>0</v>
      </c>
      <c r="AB13" s="52">
        <v>0</v>
      </c>
      <c r="AC13" s="52">
        <v>3</v>
      </c>
      <c r="AD13" s="52">
        <v>0</v>
      </c>
      <c r="AE13" s="52">
        <v>0</v>
      </c>
      <c r="AF13" s="52">
        <v>0</v>
      </c>
      <c r="AG13" s="52">
        <v>0</v>
      </c>
      <c r="AH13" s="55">
        <v>1</v>
      </c>
      <c r="AI13" s="38">
        <f t="shared" si="1"/>
        <v>17</v>
      </c>
      <c r="AJ13" s="38">
        <f t="shared" si="2"/>
        <v>27</v>
      </c>
      <c r="AK13" s="39"/>
      <c r="AL13" s="40"/>
      <c r="AM13" s="40"/>
      <c r="AN13" s="38"/>
      <c r="AO13" s="40"/>
    </row>
    <row r="14" spans="1:42" s="59" customFormat="1" ht="19.5" customHeight="1" thickBot="1" thickTop="1">
      <c r="A14" s="56" t="s">
        <v>52</v>
      </c>
      <c r="B14" s="38">
        <f>SUM(B4:B11)</f>
        <v>536</v>
      </c>
      <c r="C14" s="38">
        <f>SUM(C4:C11)</f>
        <v>457</v>
      </c>
      <c r="D14" s="38">
        <f>SUM(D4:D11)</f>
        <v>581</v>
      </c>
      <c r="E14" s="38">
        <f>SUM(E4:E11)</f>
        <v>1574</v>
      </c>
      <c r="F14" s="38">
        <f aca="true" t="shared" si="4" ref="F14:AH14">SUM(F4:F11)</f>
        <v>384</v>
      </c>
      <c r="G14" s="38">
        <f t="shared" si="4"/>
        <v>97</v>
      </c>
      <c r="H14" s="38">
        <f t="shared" si="4"/>
        <v>59</v>
      </c>
      <c r="I14" s="38">
        <f t="shared" si="4"/>
        <v>23</v>
      </c>
      <c r="J14" s="38">
        <f t="shared" si="4"/>
        <v>66</v>
      </c>
      <c r="K14" s="38">
        <f t="shared" si="4"/>
        <v>108</v>
      </c>
      <c r="L14" s="38">
        <f t="shared" si="4"/>
        <v>49</v>
      </c>
      <c r="M14" s="38">
        <f t="shared" si="4"/>
        <v>24</v>
      </c>
      <c r="N14" s="38">
        <f t="shared" si="4"/>
        <v>40</v>
      </c>
      <c r="O14" s="38">
        <f t="shared" si="4"/>
        <v>67</v>
      </c>
      <c r="P14" s="38">
        <f t="shared" si="4"/>
        <v>45</v>
      </c>
      <c r="Q14" s="38">
        <f t="shared" si="4"/>
        <v>33</v>
      </c>
      <c r="R14" s="38">
        <f t="shared" si="4"/>
        <v>135</v>
      </c>
      <c r="S14" s="38">
        <f t="shared" si="4"/>
        <v>94</v>
      </c>
      <c r="T14" s="38">
        <f t="shared" si="4"/>
        <v>60</v>
      </c>
      <c r="U14" s="38">
        <f t="shared" si="4"/>
        <v>20</v>
      </c>
      <c r="V14" s="38">
        <f t="shared" si="4"/>
        <v>112</v>
      </c>
      <c r="W14" s="38">
        <f t="shared" si="4"/>
        <v>27</v>
      </c>
      <c r="X14" s="38">
        <f t="shared" si="4"/>
        <v>247</v>
      </c>
      <c r="Y14" s="38">
        <f t="shared" si="4"/>
        <v>78</v>
      </c>
      <c r="Z14" s="38">
        <f t="shared" si="4"/>
        <v>48</v>
      </c>
      <c r="AA14" s="38">
        <f t="shared" si="4"/>
        <v>26</v>
      </c>
      <c r="AB14" s="38">
        <f t="shared" si="4"/>
        <v>16</v>
      </c>
      <c r="AC14" s="38">
        <f t="shared" si="4"/>
        <v>135</v>
      </c>
      <c r="AD14" s="38">
        <f t="shared" si="4"/>
        <v>51</v>
      </c>
      <c r="AE14" s="38">
        <f t="shared" si="4"/>
        <v>113</v>
      </c>
      <c r="AF14" s="38">
        <f t="shared" si="4"/>
        <v>13</v>
      </c>
      <c r="AG14" s="38">
        <f t="shared" si="4"/>
        <v>44</v>
      </c>
      <c r="AH14" s="38">
        <f t="shared" si="4"/>
        <v>43</v>
      </c>
      <c r="AI14" s="38">
        <f>SUM(F14:AH14)</f>
        <v>2257</v>
      </c>
      <c r="AJ14" s="38">
        <f t="shared" si="2"/>
        <v>3831</v>
      </c>
      <c r="AK14" s="39">
        <f>SUM(AK4:AK12)</f>
        <v>100</v>
      </c>
      <c r="AL14" s="57">
        <f>SUM(AL4:AL12)</f>
        <v>7</v>
      </c>
      <c r="AM14" s="58"/>
      <c r="AN14" s="58"/>
      <c r="AO14" s="57">
        <f>SUM(AO4:AO12)</f>
        <v>11</v>
      </c>
      <c r="AP14" s="31"/>
    </row>
    <row r="15" spans="1:42" s="59" customFormat="1" ht="19.5" customHeight="1" thickBot="1" thickTop="1">
      <c r="A15" s="56" t="s">
        <v>53</v>
      </c>
      <c r="B15" s="38">
        <f>SUM(B4:B12)</f>
        <v>541</v>
      </c>
      <c r="C15" s="38">
        <f>SUM(C4:C12)</f>
        <v>459</v>
      </c>
      <c r="D15" s="38">
        <f>SUM(D4:D12)</f>
        <v>584</v>
      </c>
      <c r="E15" s="38">
        <f>SUM(E4:E12)</f>
        <v>1584</v>
      </c>
      <c r="F15" s="38">
        <f aca="true" t="shared" si="5" ref="F15:AH15">SUM(F4:F12)</f>
        <v>385</v>
      </c>
      <c r="G15" s="38">
        <f t="shared" si="5"/>
        <v>97</v>
      </c>
      <c r="H15" s="38">
        <f t="shared" si="5"/>
        <v>59</v>
      </c>
      <c r="I15" s="38">
        <f t="shared" si="5"/>
        <v>24</v>
      </c>
      <c r="J15" s="38">
        <f t="shared" si="5"/>
        <v>68</v>
      </c>
      <c r="K15" s="38">
        <f t="shared" si="5"/>
        <v>120</v>
      </c>
      <c r="L15" s="38">
        <f t="shared" si="5"/>
        <v>50</v>
      </c>
      <c r="M15" s="38">
        <f t="shared" si="5"/>
        <v>24</v>
      </c>
      <c r="N15" s="38">
        <f t="shared" si="5"/>
        <v>41</v>
      </c>
      <c r="O15" s="38">
        <f t="shared" si="5"/>
        <v>67</v>
      </c>
      <c r="P15" s="38">
        <f t="shared" si="5"/>
        <v>47</v>
      </c>
      <c r="Q15" s="38">
        <f t="shared" si="5"/>
        <v>35</v>
      </c>
      <c r="R15" s="38">
        <f t="shared" si="5"/>
        <v>139</v>
      </c>
      <c r="S15" s="38">
        <f t="shared" si="5"/>
        <v>96</v>
      </c>
      <c r="T15" s="38">
        <f t="shared" si="5"/>
        <v>60</v>
      </c>
      <c r="U15" s="38">
        <f t="shared" si="5"/>
        <v>20</v>
      </c>
      <c r="V15" s="38">
        <f t="shared" si="5"/>
        <v>117</v>
      </c>
      <c r="W15" s="38">
        <f t="shared" si="5"/>
        <v>28</v>
      </c>
      <c r="X15" s="38">
        <f t="shared" si="5"/>
        <v>252</v>
      </c>
      <c r="Y15" s="38">
        <f t="shared" si="5"/>
        <v>78</v>
      </c>
      <c r="Z15" s="38">
        <f t="shared" si="5"/>
        <v>48</v>
      </c>
      <c r="AA15" s="38">
        <f t="shared" si="5"/>
        <v>32</v>
      </c>
      <c r="AB15" s="38">
        <f t="shared" si="5"/>
        <v>17</v>
      </c>
      <c r="AC15" s="38">
        <f t="shared" si="5"/>
        <v>136</v>
      </c>
      <c r="AD15" s="38">
        <f t="shared" si="5"/>
        <v>51</v>
      </c>
      <c r="AE15" s="38">
        <f t="shared" si="5"/>
        <v>115</v>
      </c>
      <c r="AF15" s="38">
        <f t="shared" si="5"/>
        <v>13</v>
      </c>
      <c r="AG15" s="38">
        <f t="shared" si="5"/>
        <v>45</v>
      </c>
      <c r="AH15" s="38">
        <f t="shared" si="5"/>
        <v>44</v>
      </c>
      <c r="AI15" s="38">
        <f>SUM(F15:AH15)</f>
        <v>2308</v>
      </c>
      <c r="AJ15" s="38">
        <f t="shared" si="2"/>
        <v>3892</v>
      </c>
      <c r="AK15" s="39"/>
      <c r="AL15" s="57"/>
      <c r="AM15" s="58"/>
      <c r="AN15" s="58"/>
      <c r="AO15" s="57"/>
      <c r="AP15" s="31"/>
    </row>
    <row r="16" spans="1:41" ht="19.5" customHeight="1" thickBot="1" thickTop="1">
      <c r="A16" s="60" t="s">
        <v>54</v>
      </c>
      <c r="B16" s="61">
        <f>SUM(B4:B13)</f>
        <v>542</v>
      </c>
      <c r="C16" s="61">
        <f aca="true" t="shared" si="6" ref="C16:AH16">SUM(C4:C13)</f>
        <v>461</v>
      </c>
      <c r="D16" s="61">
        <f t="shared" si="6"/>
        <v>591</v>
      </c>
      <c r="E16" s="61">
        <f>SUM(B16:D16)</f>
        <v>1594</v>
      </c>
      <c r="F16" s="61">
        <f t="shared" si="6"/>
        <v>387</v>
      </c>
      <c r="G16" s="61">
        <f t="shared" si="6"/>
        <v>98</v>
      </c>
      <c r="H16" s="61">
        <f t="shared" si="6"/>
        <v>59</v>
      </c>
      <c r="I16" s="61">
        <f t="shared" si="6"/>
        <v>24</v>
      </c>
      <c r="J16" s="61">
        <f t="shared" si="6"/>
        <v>69</v>
      </c>
      <c r="K16" s="61">
        <f t="shared" si="6"/>
        <v>124</v>
      </c>
      <c r="L16" s="61">
        <f t="shared" si="6"/>
        <v>50</v>
      </c>
      <c r="M16" s="61">
        <f t="shared" si="6"/>
        <v>24</v>
      </c>
      <c r="N16" s="61">
        <f t="shared" si="6"/>
        <v>41</v>
      </c>
      <c r="O16" s="61">
        <f t="shared" si="6"/>
        <v>67</v>
      </c>
      <c r="P16" s="61">
        <f t="shared" si="6"/>
        <v>47</v>
      </c>
      <c r="Q16" s="61">
        <f t="shared" si="6"/>
        <v>35</v>
      </c>
      <c r="R16" s="61">
        <f t="shared" si="6"/>
        <v>139</v>
      </c>
      <c r="S16" s="61">
        <f t="shared" si="6"/>
        <v>96</v>
      </c>
      <c r="T16" s="61">
        <f t="shared" si="6"/>
        <v>60</v>
      </c>
      <c r="U16" s="61">
        <f t="shared" si="6"/>
        <v>20</v>
      </c>
      <c r="V16" s="61">
        <f t="shared" si="6"/>
        <v>118</v>
      </c>
      <c r="W16" s="61">
        <f t="shared" si="6"/>
        <v>28</v>
      </c>
      <c r="X16" s="61">
        <f t="shared" si="6"/>
        <v>256</v>
      </c>
      <c r="Y16" s="61">
        <f t="shared" si="6"/>
        <v>78</v>
      </c>
      <c r="Z16" s="61">
        <f t="shared" si="6"/>
        <v>48</v>
      </c>
      <c r="AA16" s="61">
        <f t="shared" si="6"/>
        <v>32</v>
      </c>
      <c r="AB16" s="61">
        <f t="shared" si="6"/>
        <v>17</v>
      </c>
      <c r="AC16" s="61">
        <f t="shared" si="6"/>
        <v>139</v>
      </c>
      <c r="AD16" s="61">
        <f t="shared" si="6"/>
        <v>51</v>
      </c>
      <c r="AE16" s="61">
        <f t="shared" si="6"/>
        <v>115</v>
      </c>
      <c r="AF16" s="61">
        <f t="shared" si="6"/>
        <v>13</v>
      </c>
      <c r="AG16" s="61">
        <f t="shared" si="6"/>
        <v>45</v>
      </c>
      <c r="AH16" s="62">
        <f t="shared" si="6"/>
        <v>45</v>
      </c>
      <c r="AI16" s="61">
        <f>SUM(F16:AH16)</f>
        <v>2325</v>
      </c>
      <c r="AJ16" s="61">
        <f t="shared" si="2"/>
        <v>3919</v>
      </c>
      <c r="AK16" s="63"/>
      <c r="AL16" s="63"/>
      <c r="AM16" s="63"/>
      <c r="AN16" s="63"/>
      <c r="AO16" s="63"/>
    </row>
    <row r="17" spans="1:41" ht="33.75" customHeight="1" thickTop="1">
      <c r="A17" s="97" t="s">
        <v>55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</row>
    <row r="18" ht="19.5" customHeight="1" thickBot="1"/>
    <row r="19" spans="1:41" ht="42.75" customHeight="1" thickTop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98" t="s">
        <v>56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J19" s="89" t="s">
        <v>57</v>
      </c>
      <c r="AK19" s="89"/>
      <c r="AL19" s="89"/>
      <c r="AM19" s="89"/>
      <c r="AN19" s="68"/>
      <c r="AO19" s="1"/>
    </row>
    <row r="20" spans="2:41" ht="18.75" customHeight="1">
      <c r="B20" s="69" t="s">
        <v>42</v>
      </c>
      <c r="C20" s="70">
        <f aca="true" t="shared" si="7" ref="C20:C28">AK4</f>
        <v>23.76670092497431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71"/>
      <c r="V20" s="72"/>
      <c r="W20" s="73"/>
      <c r="X20" s="73"/>
      <c r="Y20" s="73"/>
      <c r="Z20" s="73"/>
      <c r="AA20" s="92" t="s">
        <v>40</v>
      </c>
      <c r="AB20" s="92"/>
      <c r="AC20" s="73"/>
      <c r="AD20" s="92" t="s">
        <v>38</v>
      </c>
      <c r="AE20" s="92"/>
      <c r="AF20" s="92"/>
      <c r="AG20" s="73"/>
      <c r="AH20" s="73"/>
      <c r="AI20" s="74"/>
      <c r="AJ20" s="84" t="s">
        <v>58</v>
      </c>
      <c r="AK20" s="84"/>
      <c r="AL20" s="66"/>
      <c r="AM20" s="66" t="s">
        <v>59</v>
      </c>
      <c r="AN20" s="66"/>
      <c r="AO20" s="66"/>
    </row>
    <row r="21" spans="2:41" ht="19.5" customHeight="1">
      <c r="B21" s="69" t="s">
        <v>43</v>
      </c>
      <c r="C21" s="70">
        <f t="shared" si="7"/>
        <v>23.6896197327852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93" t="s">
        <v>42</v>
      </c>
      <c r="V21" s="94"/>
      <c r="W21" s="94"/>
      <c r="X21" s="94"/>
      <c r="Y21" s="94"/>
      <c r="Z21" s="73"/>
      <c r="AA21" s="92"/>
      <c r="AB21" s="92"/>
      <c r="AC21" s="73"/>
      <c r="AD21" s="92"/>
      <c r="AE21" s="92"/>
      <c r="AF21" s="92"/>
      <c r="AG21" s="73"/>
      <c r="AH21" s="73"/>
      <c r="AI21" s="74"/>
      <c r="AJ21" s="66"/>
      <c r="AK21" s="66"/>
      <c r="AL21" s="66"/>
      <c r="AM21" s="66"/>
      <c r="AN21" s="66"/>
      <c r="AO21" s="66"/>
    </row>
    <row r="22" spans="2:41" ht="19.5" customHeight="1">
      <c r="B22" s="69" t="s">
        <v>44</v>
      </c>
      <c r="C22" s="70">
        <f t="shared" si="7"/>
        <v>13.052415210688592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93" t="s">
        <v>43</v>
      </c>
      <c r="V22" s="94"/>
      <c r="W22" s="94"/>
      <c r="X22" s="94"/>
      <c r="Y22" s="94"/>
      <c r="Z22" s="73"/>
      <c r="AA22" s="92"/>
      <c r="AB22" s="92"/>
      <c r="AC22" s="73"/>
      <c r="AD22" s="92"/>
      <c r="AE22" s="92"/>
      <c r="AF22" s="92"/>
      <c r="AG22" s="73"/>
      <c r="AH22" s="73"/>
      <c r="AI22" s="74"/>
      <c r="AJ22" s="66"/>
      <c r="AK22" s="66"/>
      <c r="AL22" s="66"/>
      <c r="AM22" s="66"/>
      <c r="AN22" s="66"/>
      <c r="AO22" s="66"/>
    </row>
    <row r="23" spans="2:41" ht="19.5" customHeight="1">
      <c r="B23" s="69" t="s">
        <v>45</v>
      </c>
      <c r="C23" s="70">
        <f t="shared" si="7"/>
        <v>10.149023638232272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93" t="s">
        <v>44</v>
      </c>
      <c r="V23" s="94"/>
      <c r="W23" s="94"/>
      <c r="X23" s="94"/>
      <c r="Y23" s="94"/>
      <c r="Z23" s="73"/>
      <c r="AA23" s="92"/>
      <c r="AB23" s="92"/>
      <c r="AC23" s="73"/>
      <c r="AD23" s="92"/>
      <c r="AE23" s="92"/>
      <c r="AF23" s="92"/>
      <c r="AG23" s="73"/>
      <c r="AH23" s="73"/>
      <c r="AI23" s="74"/>
      <c r="AJ23" s="84"/>
      <c r="AK23" s="84"/>
      <c r="AL23" s="66">
        <v>1</v>
      </c>
      <c r="AN23" s="66"/>
      <c r="AO23" s="66"/>
    </row>
    <row r="24" spans="2:41" ht="19.5" customHeight="1">
      <c r="B24" s="69" t="s">
        <v>46</v>
      </c>
      <c r="C24" s="70">
        <f t="shared" si="7"/>
        <v>7.810894141829394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93" t="s">
        <v>45</v>
      </c>
      <c r="V24" s="94"/>
      <c r="W24" s="94"/>
      <c r="X24" s="94"/>
      <c r="Y24" s="94"/>
      <c r="Z24" s="73"/>
      <c r="AA24" s="92"/>
      <c r="AB24" s="92"/>
      <c r="AC24" s="73"/>
      <c r="AD24" s="92"/>
      <c r="AE24" s="92"/>
      <c r="AF24" s="92"/>
      <c r="AG24" s="73"/>
      <c r="AH24" s="73"/>
      <c r="AI24" s="74"/>
      <c r="AJ24" s="66"/>
      <c r="AK24" s="66"/>
      <c r="AL24" s="66">
        <v>2</v>
      </c>
      <c r="AN24" s="66"/>
      <c r="AO24" s="66"/>
    </row>
    <row r="25" spans="2:41" ht="19.5" customHeight="1">
      <c r="B25" s="69" t="s">
        <v>47</v>
      </c>
      <c r="C25" s="70">
        <f t="shared" si="7"/>
        <v>9.224049331963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75" t="s">
        <v>46</v>
      </c>
      <c r="V25" s="76"/>
      <c r="W25" s="76"/>
      <c r="X25" s="76"/>
      <c r="Y25" s="76"/>
      <c r="Z25" s="73"/>
      <c r="AA25" s="92"/>
      <c r="AB25" s="92"/>
      <c r="AC25" s="73"/>
      <c r="AD25" s="92"/>
      <c r="AE25" s="92"/>
      <c r="AF25" s="92"/>
      <c r="AG25" s="73"/>
      <c r="AH25" s="73"/>
      <c r="AI25" s="74"/>
      <c r="AJ25" s="66"/>
      <c r="AK25" s="66"/>
      <c r="AL25" s="66">
        <v>3</v>
      </c>
      <c r="AN25" s="66"/>
      <c r="AO25" s="66"/>
    </row>
    <row r="26" spans="2:41" ht="19.5" customHeight="1">
      <c r="B26" s="77" t="s">
        <v>48</v>
      </c>
      <c r="C26" s="70">
        <f t="shared" si="7"/>
        <v>5.575539568345324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93" t="s">
        <v>47</v>
      </c>
      <c r="V26" s="94"/>
      <c r="W26" s="94"/>
      <c r="X26" s="94"/>
      <c r="Y26" s="94"/>
      <c r="Z26" s="78"/>
      <c r="AA26" s="92"/>
      <c r="AB26" s="92"/>
      <c r="AC26" s="78"/>
      <c r="AD26" s="83"/>
      <c r="AE26" s="83"/>
      <c r="AF26" s="83"/>
      <c r="AG26" s="78"/>
      <c r="AH26" s="78"/>
      <c r="AI26" s="79"/>
      <c r="AJ26" s="66"/>
      <c r="AK26" s="66"/>
      <c r="AL26" s="66">
        <v>4</v>
      </c>
      <c r="AN26" s="66"/>
      <c r="AO26" s="66"/>
    </row>
    <row r="27" spans="2:41" ht="19.5" customHeight="1">
      <c r="B27" s="69" t="s">
        <v>49</v>
      </c>
      <c r="C27" s="70">
        <f t="shared" si="7"/>
        <v>5.164439876670093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90" t="s">
        <v>48</v>
      </c>
      <c r="V27" s="91"/>
      <c r="W27" s="91"/>
      <c r="X27" s="91"/>
      <c r="Y27" s="91"/>
      <c r="Z27" s="78"/>
      <c r="AA27" s="92"/>
      <c r="AB27" s="92"/>
      <c r="AC27" s="78"/>
      <c r="AD27" s="83"/>
      <c r="AE27" s="83"/>
      <c r="AF27" s="83"/>
      <c r="AG27" s="78"/>
      <c r="AH27" s="78"/>
      <c r="AI27" s="79"/>
      <c r="AJ27" s="66"/>
      <c r="AK27" s="66"/>
      <c r="AL27" s="66">
        <v>5</v>
      </c>
      <c r="AN27" s="66"/>
      <c r="AO27" s="66"/>
    </row>
    <row r="28" spans="2:41" ht="19.5" customHeight="1" thickBot="1">
      <c r="B28" s="69" t="s">
        <v>50</v>
      </c>
      <c r="C28" s="70">
        <f t="shared" si="7"/>
        <v>1.567317574511819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85" t="s">
        <v>49</v>
      </c>
      <c r="V28" s="86"/>
      <c r="W28" s="86"/>
      <c r="X28" s="86"/>
      <c r="Y28" s="86"/>
      <c r="Z28" s="80"/>
      <c r="AA28" s="87"/>
      <c r="AB28" s="87"/>
      <c r="AC28" s="80"/>
      <c r="AD28" s="88"/>
      <c r="AE28" s="88"/>
      <c r="AF28" s="88"/>
      <c r="AG28" s="80"/>
      <c r="AH28" s="80"/>
      <c r="AI28" s="81"/>
      <c r="AJ28" s="66"/>
      <c r="AK28" s="66"/>
      <c r="AL28" s="66">
        <v>6</v>
      </c>
      <c r="AN28" s="66"/>
      <c r="AO28" s="66"/>
    </row>
    <row r="29" spans="1:41" ht="19.5" customHeight="1" thickTop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82"/>
      <c r="V29" s="73"/>
      <c r="W29" s="73"/>
      <c r="X29" s="73"/>
      <c r="Y29" s="73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>
        <v>7</v>
      </c>
      <c r="AN29" s="66"/>
      <c r="AO29" s="66"/>
    </row>
    <row r="30" spans="1:41" ht="19.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V30" s="89" t="s">
        <v>60</v>
      </c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66"/>
      <c r="AK30" s="66"/>
      <c r="AL30" s="66">
        <v>8</v>
      </c>
      <c r="AN30" s="66"/>
      <c r="AO30" s="66"/>
    </row>
    <row r="31" spans="1:42" ht="19.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V31" s="84"/>
      <c r="W31" s="84"/>
      <c r="X31" s="84"/>
      <c r="Y31" s="66"/>
      <c r="Z31" s="84"/>
      <c r="AA31" s="84"/>
      <c r="AB31" s="84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</row>
    <row r="32" spans="22:42" ht="19.5" customHeight="1">
      <c r="V32" s="84"/>
      <c r="W32" s="84"/>
      <c r="X32" s="84"/>
      <c r="Y32" s="66"/>
      <c r="Z32" s="84"/>
      <c r="AA32" s="84"/>
      <c r="AB32" s="84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</row>
    <row r="33" spans="22:42" ht="19.5" customHeight="1"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</row>
  </sheetData>
  <sheetProtection/>
  <mergeCells count="36">
    <mergeCell ref="A1:AO1"/>
    <mergeCell ref="A17:AO17"/>
    <mergeCell ref="V19:AI19"/>
    <mergeCell ref="AJ19:AM19"/>
    <mergeCell ref="AA20:AB20"/>
    <mergeCell ref="AD20:AF20"/>
    <mergeCell ref="AJ20:AK20"/>
    <mergeCell ref="AJ23:AK23"/>
    <mergeCell ref="AA24:AB24"/>
    <mergeCell ref="AD24:AF24"/>
    <mergeCell ref="U21:Y21"/>
    <mergeCell ref="AA21:AB21"/>
    <mergeCell ref="AD21:AF21"/>
    <mergeCell ref="U22:Y22"/>
    <mergeCell ref="AA22:AB22"/>
    <mergeCell ref="AD22:AF22"/>
    <mergeCell ref="AA27:AB27"/>
    <mergeCell ref="AD27:AF27"/>
    <mergeCell ref="U23:Y23"/>
    <mergeCell ref="AA23:AB23"/>
    <mergeCell ref="AD23:AF23"/>
    <mergeCell ref="AA25:AB25"/>
    <mergeCell ref="AD25:AF25"/>
    <mergeCell ref="U26:Y26"/>
    <mergeCell ref="AA26:AB26"/>
    <mergeCell ref="U24:Y24"/>
    <mergeCell ref="AD26:AF26"/>
    <mergeCell ref="V32:X32"/>
    <mergeCell ref="Z32:AB32"/>
    <mergeCell ref="U28:Y28"/>
    <mergeCell ref="AA28:AB28"/>
    <mergeCell ref="AD28:AF28"/>
    <mergeCell ref="V30:AI30"/>
    <mergeCell ref="V31:X31"/>
    <mergeCell ref="Z31:AB31"/>
    <mergeCell ref="U27:Y27"/>
  </mergeCells>
  <printOptions/>
  <pageMargins left="0.1968503937007874" right="0.1968503937007874" top="0.15748031496062992" bottom="0.15748031496062992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KORINA</dc:creator>
  <cp:keywords/>
  <dc:description/>
  <cp:lastModifiedBy>*</cp:lastModifiedBy>
  <cp:lastPrinted>2009-05-19T07:35:58Z</cp:lastPrinted>
  <dcterms:created xsi:type="dcterms:W3CDTF">2009-05-18T10:49:17Z</dcterms:created>
  <dcterms:modified xsi:type="dcterms:W3CDTF">2009-06-18T13:42:53Z</dcterms:modified>
  <cp:category/>
  <cp:version/>
  <cp:contentType/>
  <cp:contentStatus/>
</cp:coreProperties>
</file>